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СВО 2026" sheetId="1" state="visible" r:id="rId1"/>
    <sheet name="СВО 2027" sheetId="2" state="visible" r:id="rId2"/>
    <sheet name="СВО 2028" sheetId="3" state="visible" r:id="rId3"/>
  </sheets>
  <definedNames>
    <definedName name="_xlnm.Print_Area" localSheetId="0">'СВО 2026'!$A$1:$H$30</definedName>
    <definedName name="Print_Area" localSheetId="1">'СВО 2027'!$A$1:$H$30</definedName>
    <definedName name="Print_Area" localSheetId="2">'СВО 2028'!$A$1:$H$35</definedName>
  </definedNames>
  <calcPr/>
</workbook>
</file>

<file path=xl/sharedStrings.xml><?xml version="1.0" encoding="utf-8"?>
<sst xmlns="http://schemas.openxmlformats.org/spreadsheetml/2006/main" count="40" uniqueCount="40">
  <si>
    <t xml:space="preserve"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</si>
  <si>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 xml:space="preserve">на 2026 год</t>
  </si>
  <si>
    <r>
      <t xml:space="preserve">Наименование главного распорядителя бюджетных средств </t>
    </r>
    <r>
      <rPr>
        <u val="single"/>
        <sz val="11"/>
        <rFont val="Times New Roman"/>
      </rPr>
      <t xml:space="preserve">Министерство труда и социального развития Новосибирской области</t>
    </r>
    <r>
      <rPr>
        <sz val="11"/>
        <rFont val="Times New Roman"/>
      </rPr>
      <t xml:space="preserve">
       </t>
    </r>
  </si>
  <si>
    <r>
      <t xml:space="preserve">Тип бюджетного обязательства  </t>
    </r>
    <r>
      <rPr>
        <sz val="11"/>
        <rFont val="Times New Roman"/>
      </rPr>
      <t xml:space="preserve"> </t>
    </r>
    <r>
      <rPr>
        <u val="single"/>
        <sz val="11"/>
        <rFont val="Times New Roman"/>
      </rPr>
      <t xml:space="preserve">действующее </t>
    </r>
  </si>
  <si>
    <r>
      <rPr>
        <sz val="11"/>
        <color theme="1"/>
        <rFont val="Times New Roman"/>
      </rPr>
      <t xml:space="preserve">Наименование межбюджетного трансферта  </t>
    </r>
    <r>
      <rPr>
        <u val="single"/>
        <sz val="11"/>
        <rFont val="Times New Roman"/>
      </rPr>
      <t xml:space="preserve"> Осуществление отдельных государственных полномочий Новосибирской области по предоставлению единовременной денежной выплаты на обеспечение условий доступности для инвалида жилого помещения</t>
    </r>
  </si>
  <si>
    <r>
      <rPr>
        <sz val="11"/>
        <color theme="1"/>
        <rFont val="Times New Roman"/>
      </rPr>
      <t xml:space="preserve">Реквизиты НПА, утверждающего методику расчета  </t>
    </r>
    <r>
      <rPr>
        <u val="single"/>
        <sz val="11"/>
        <rFont val="Times New Roman"/>
      </rPr>
      <t xml:space="preserve">Постановление Правительства Новосибирской области от 31.01.2024 № 30-п "О Порядке предоставления единовременной денежной выплаты на обеспечение условий доступности жилого помещения"</t>
    </r>
  </si>
  <si>
    <t xml:space="preserve">Коды бюджетной классифкации по трансферту  023   1006   28.3.03.71110   530  </t>
  </si>
  <si>
    <t xml:space="preserve">Расчетная таблица по межбюджетным трансфертам: расчетные поля в зависимости от методики</t>
  </si>
  <si>
    <t xml:space="preserve">тыс. руб.</t>
  </si>
  <si>
    <t xml:space="preserve">Наименование муниципального образования</t>
  </si>
  <si>
    <t xml:space="preserve">Планируемая численность получателей выплаты в 2026 году</t>
  </si>
  <si>
    <t xml:space="preserve">Размер выплаты </t>
  </si>
  <si>
    <t xml:space="preserve">Потребность на ЕДВ</t>
  </si>
  <si>
    <t xml:space="preserve">Организация и осуществление дейтельности по предоставлению ЕДВ</t>
  </si>
  <si>
    <t xml:space="preserve">Итого по субвенции</t>
  </si>
  <si>
    <t xml:space="preserve">Обеспечение доступности (528,5 тыс. руб.)</t>
  </si>
  <si>
    <t xml:space="preserve">Приобретение жилого помещения (1057,0 тыс. руб.)</t>
  </si>
  <si>
    <t>ст.1</t>
  </si>
  <si>
    <t xml:space="preserve">ст. 2 </t>
  </si>
  <si>
    <t xml:space="preserve">ст. 3</t>
  </si>
  <si>
    <t xml:space="preserve">ст. 3.1</t>
  </si>
  <si>
    <t xml:space="preserve">ст. 4</t>
  </si>
  <si>
    <t xml:space="preserve">ст.5 = 0,0039*ФОТ*ст.2</t>
  </si>
  <si>
    <t xml:space="preserve">ст.6 = ст.4+ст.5</t>
  </si>
  <si>
    <t xml:space="preserve">Болотнинский район</t>
  </si>
  <si>
    <t xml:space="preserve">Венгеровский округ</t>
  </si>
  <si>
    <t xml:space="preserve">Искитимский район</t>
  </si>
  <si>
    <t xml:space="preserve">Коченевский район</t>
  </si>
  <si>
    <t xml:space="preserve">Куйбышевский район</t>
  </si>
  <si>
    <t xml:space="preserve">Мошковский район</t>
  </si>
  <si>
    <t xml:space="preserve">Сузунский округ</t>
  </si>
  <si>
    <t xml:space="preserve">Черепановский район </t>
  </si>
  <si>
    <t xml:space="preserve">г. Бердск</t>
  </si>
  <si>
    <t xml:space="preserve">г. Новосибирск</t>
  </si>
  <si>
    <t>Итого</t>
  </si>
  <si>
    <t xml:space="preserve">Первый заместитель министра</t>
  </si>
  <si>
    <t xml:space="preserve">Е.М. Москалева</t>
  </si>
  <si>
    <t>(подпись)</t>
  </si>
  <si>
    <t xml:space="preserve">на 2027 год</t>
  </si>
  <si>
    <t xml:space="preserve">на 2028 год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</si>
</sst>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_-* #,##0.00_р_._-;\-* #,##0.00_р_._-;_-* &quot;-&quot;??_р_._-;_-@_-"/>
    <numFmt numFmtId="161" formatCode="#,##0.0"/>
    <numFmt numFmtId="162" formatCode="#,##0.00;[Red]\-#,##0.00;0.00"/>
  </numFmts>
  <fonts count="13">
    <font>
      <sz val="10.000000"/>
      <color theme="1"/>
      <name val="Arial Cyr"/>
    </font>
    <font>
      <sz val="11.000000"/>
      <color theme="1"/>
      <name val="Times New Roman"/>
    </font>
    <font>
      <sz val="10.000000"/>
      <color theme="1"/>
      <name val="Times New Roman"/>
    </font>
    <font>
      <b/>
      <sz val="14.000000"/>
      <name val="Times New Roman"/>
    </font>
    <font>
      <b/>
      <sz val="10.000000"/>
      <name val="Times New Roman"/>
    </font>
    <font>
      <b/>
      <u/>
      <sz val="10.000000"/>
      <name val="Times New Roman"/>
    </font>
    <font>
      <sz val="9.000000"/>
      <name val="Times New Roman"/>
    </font>
    <font>
      <sz val="11.000000"/>
      <name val="Times New Roman"/>
    </font>
    <font>
      <sz val="7.000000"/>
      <name val="Times New Roman"/>
    </font>
    <font>
      <b/>
      <sz val="11.000000"/>
      <name val="Times New Roman"/>
    </font>
    <font>
      <b/>
      <sz val="9.000000"/>
      <name val="Times New Roman"/>
    </font>
    <font>
      <b/>
      <sz val="8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160" applyNumberFormat="1" applyFont="1" applyFill="1" applyBorder="1"/>
  </cellStyleXfs>
  <cellXfs count="77">
    <xf fontId="0" fillId="0" borderId="0" numFmtId="0" xfId="0"/>
    <xf fontId="2" fillId="0" borderId="0" numFmtId="0" xfId="0" applyFont="1"/>
    <xf fontId="2" fillId="2" borderId="0" numFmtId="0" xfId="0" applyFont="1" applyFill="1"/>
    <xf fontId="3" fillId="2" borderId="0" numFmtId="0" xfId="0" applyFont="1" applyFill="1" applyAlignment="1">
      <alignment horizontal="center" wrapText="1"/>
    </xf>
    <xf fontId="3" fillId="0" borderId="0" numFmtId="0" xfId="0" applyFont="1" applyAlignment="1">
      <alignment horizontal="center" wrapText="1"/>
    </xf>
    <xf fontId="3" fillId="2" borderId="0" numFmtId="0" xfId="0" applyFont="1" applyFill="1" applyAlignment="1">
      <alignment horizontal="center" vertical="center" wrapText="1"/>
    </xf>
    <xf fontId="3" fillId="0" borderId="0" numFmtId="0" xfId="0" applyFont="1" applyAlignment="1">
      <alignment horizontal="center" vertical="center" wrapText="1"/>
    </xf>
    <xf fontId="4" fillId="2" borderId="0" numFmtId="0" xfId="0" applyFont="1" applyFill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1" fillId="2" borderId="0" numFmtId="0" xfId="0" applyFont="1" applyFill="1" applyAlignment="1">
      <alignment horizontal="left" vertical="top" wrapText="1"/>
    </xf>
    <xf fontId="1" fillId="0" borderId="0" numFmtId="0" xfId="0" applyFont="1" applyAlignment="1">
      <alignment horizontal="left" vertical="top" wrapText="1"/>
    </xf>
    <xf fontId="1" fillId="2" borderId="0" numFmtId="0" xfId="0" applyFont="1" applyFill="1"/>
    <xf fontId="1" fillId="0" borderId="0" numFmtId="0" xfId="0" applyFont="1"/>
    <xf fontId="1" fillId="2" borderId="0" numFmtId="0" xfId="0" applyFont="1" applyFill="1" applyAlignment="1">
      <alignment horizontal="left" vertical="center" wrapText="1"/>
    </xf>
    <xf fontId="1" fillId="0" borderId="0" numFmtId="0" xfId="0" applyFont="1" applyAlignment="1">
      <alignment horizontal="left" vertical="center" wrapText="1"/>
    </xf>
    <xf fontId="6" fillId="0" borderId="0" numFmtId="0" xfId="0" applyFont="1" applyAlignment="1">
      <alignment horizontal="right" vertical="center" wrapText="1"/>
    </xf>
    <xf fontId="7" fillId="2" borderId="1" numFmtId="0" xfId="0" applyFont="1" applyFill="1" applyBorder="1" applyAlignment="1">
      <alignment horizontal="center" vertical="center" wrapText="1"/>
    </xf>
    <xf fontId="7" fillId="2" borderId="2" numFmtId="0" xfId="0" applyFont="1" applyFill="1" applyBorder="1" applyAlignment="1">
      <alignment horizontal="center" vertical="center" wrapText="1"/>
    </xf>
    <xf fontId="7" fillId="2" borderId="3" numFmtId="0" xfId="0" applyFont="1" applyFill="1" applyBorder="1" applyAlignment="1">
      <alignment horizontal="center" vertical="center" wrapText="1"/>
    </xf>
    <xf fontId="7" fillId="2" borderId="4" numFmtId="0" xfId="0" applyFont="1" applyFill="1" applyBorder="1" applyAlignment="1">
      <alignment horizontal="center" vertical="center" wrapText="1"/>
    </xf>
    <xf fontId="7" fillId="2" borderId="0" numFmtId="0" xfId="0" applyFont="1" applyFill="1" applyAlignment="1">
      <alignment horizontal="center" vertical="center" wrapText="1"/>
    </xf>
    <xf fontId="7" fillId="2" borderId="5" numFmtId="0" xfId="0" applyFont="1" applyFill="1" applyBorder="1" applyAlignment="1">
      <alignment horizontal="center" vertical="center" wrapText="1"/>
    </xf>
    <xf fontId="7" fillId="2" borderId="6" numFmtId="0" xfId="0" applyFont="1" applyFill="1" applyBorder="1" applyAlignment="1">
      <alignment horizontal="center" vertical="center" wrapText="1"/>
    </xf>
    <xf fontId="7" fillId="2" borderId="7" numFmtId="0" xfId="0" applyFont="1" applyFill="1" applyBorder="1" applyAlignment="1">
      <alignment horizontal="center" vertical="center" wrapText="1"/>
    </xf>
    <xf fontId="7" fillId="2" borderId="8" numFmtId="0" xfId="0" applyFont="1" applyFill="1" applyBorder="1" applyAlignment="1">
      <alignment horizontal="center" vertical="center" wrapText="1"/>
    </xf>
    <xf fontId="8" fillId="2" borderId="4" numFmtId="0" xfId="0" applyFont="1" applyFill="1" applyBorder="1" applyAlignment="1">
      <alignment horizontal="center" vertical="center" wrapText="1"/>
    </xf>
    <xf fontId="8" fillId="2" borderId="0" numFmtId="0" xfId="0" applyFont="1" applyFill="1" applyAlignment="1">
      <alignment horizontal="center" vertical="center" wrapText="1"/>
    </xf>
    <xf fontId="8" fillId="2" borderId="1" numFmtId="0" xfId="0" applyFont="1" applyFill="1" applyBorder="1" applyAlignment="1">
      <alignment horizontal="center" vertical="center" wrapText="1"/>
    </xf>
    <xf fontId="6" fillId="2" borderId="4" numFmtId="0" xfId="0" applyFont="1" applyFill="1" applyBorder="1"/>
    <xf fontId="6" fillId="2" borderId="4" numFmtId="3" xfId="0" applyNumberFormat="1" applyFont="1" applyFill="1" applyBorder="1" applyAlignment="1">
      <alignment horizontal="center"/>
    </xf>
    <xf fontId="6" fillId="2" borderId="4" numFmtId="3" xfId="0" applyNumberFormat="1" applyFont="1" applyFill="1" applyBorder="1" applyAlignment="1">
      <alignment horizontal="center" vertical="center" wrapText="1"/>
    </xf>
    <xf fontId="6" fillId="2" borderId="9" numFmtId="161" xfId="0" applyNumberFormat="1" applyFont="1" applyFill="1" applyBorder="1" applyAlignment="1">
      <alignment horizontal="right"/>
    </xf>
    <xf fontId="6" fillId="2" borderId="10" numFmtId="161" xfId="0" applyNumberFormat="1" applyFont="1" applyFill="1" applyBorder="1" applyAlignment="1">
      <alignment horizontal="right"/>
    </xf>
    <xf fontId="6" fillId="2" borderId="11" numFmtId="161" xfId="0" applyNumberFormat="1" applyFont="1" applyFill="1" applyBorder="1" applyAlignment="1">
      <alignment horizontal="right"/>
    </xf>
    <xf fontId="2" fillId="0" borderId="0" numFmtId="161" xfId="0" applyNumberFormat="1" applyFont="1"/>
    <xf fontId="2" fillId="0" borderId="0" numFmtId="9" xfId="0" applyNumberFormat="1" applyFont="1"/>
    <xf fontId="4" fillId="0" borderId="0" numFmtId="0" xfId="0" applyFont="1"/>
    <xf fontId="6" fillId="2" borderId="4" numFmtId="0" xfId="0" applyFont="1" applyFill="1" applyBorder="1" applyAlignment="1">
      <alignment wrapText="1"/>
    </xf>
    <xf fontId="6" fillId="2" borderId="4" numFmtId="3" xfId="0" applyNumberFormat="1" applyFont="1" applyFill="1" applyBorder="1" applyAlignment="1">
      <alignment horizontal="center" wrapText="1"/>
    </xf>
    <xf fontId="6" fillId="2" borderId="9" numFmtId="161" xfId="0" applyNumberFormat="1" applyFont="1" applyFill="1" applyBorder="1" applyAlignment="1">
      <alignment horizontal="right" wrapText="1"/>
    </xf>
    <xf fontId="6" fillId="2" borderId="11" numFmtId="161" xfId="0" applyNumberFormat="1" applyFont="1" applyFill="1" applyBorder="1" applyAlignment="1">
      <alignment horizontal="right" wrapText="1"/>
    </xf>
    <xf fontId="7" fillId="0" borderId="0" numFmtId="0" xfId="0" applyFont="1"/>
    <xf fontId="6" fillId="2" borderId="11" numFmtId="161" xfId="0" applyNumberFormat="1" applyFont="1" applyFill="1" applyBorder="1" applyAlignment="1" applyProtection="1">
      <alignment horizontal="right"/>
    </xf>
    <xf fontId="6" fillId="0" borderId="0" numFmtId="0" xfId="0" applyFont="1"/>
    <xf fontId="9" fillId="2" borderId="4" numFmtId="0" xfId="0" applyFont="1" applyFill="1" applyBorder="1" applyAlignment="1">
      <alignment horizontal="center"/>
    </xf>
    <xf fontId="10" fillId="2" borderId="4" numFmtId="3" xfId="0" applyNumberFormat="1" applyFont="1" applyFill="1" applyBorder="1" applyAlignment="1">
      <alignment horizontal="center"/>
    </xf>
    <xf fontId="10" fillId="2" borderId="9" numFmtId="161" xfId="0" applyNumberFormat="1" applyFont="1" applyFill="1" applyBorder="1" applyAlignment="1">
      <alignment horizontal="right"/>
    </xf>
    <xf fontId="10" fillId="2" borderId="10" numFmtId="161" xfId="0" applyNumberFormat="1" applyFont="1" applyFill="1" applyBorder="1" applyAlignment="1">
      <alignment horizontal="right"/>
    </xf>
    <xf fontId="10" fillId="2" borderId="11" numFmtId="161" xfId="0" applyNumberFormat="1" applyFont="1" applyFill="1" applyBorder="1" applyAlignment="1">
      <alignment horizontal="right"/>
    </xf>
    <xf fontId="6" fillId="2" borderId="0" numFmtId="0" xfId="0" applyFont="1" applyFill="1" applyAlignment="1">
      <alignment wrapText="1"/>
    </xf>
    <xf fontId="6" fillId="2" borderId="0" numFmtId="4" xfId="0" applyNumberFormat="1" applyFont="1" applyFill="1" applyAlignment="1">
      <alignment wrapText="1"/>
    </xf>
    <xf fontId="7" fillId="0" borderId="0" numFmtId="161" xfId="0" applyNumberFormat="1" applyFont="1"/>
    <xf fontId="11" fillId="0" borderId="0" numFmtId="162" xfId="0" applyNumberFormat="1" applyFont="1"/>
    <xf fontId="12" fillId="0" borderId="0" numFmtId="0" xfId="0" applyFont="1"/>
    <xf fontId="6" fillId="0" borderId="12" numFmtId="0" xfId="0" applyFont="1" applyBorder="1"/>
    <xf fontId="6" fillId="0" borderId="12" numFmtId="161" xfId="0" applyNumberFormat="1" applyFont="1" applyBorder="1"/>
    <xf fontId="6" fillId="0" borderId="0" numFmtId="0" xfId="0" applyFont="1" applyAlignment="1">
      <alignment horizontal="center"/>
    </xf>
    <xf fontId="6" fillId="2" borderId="10" numFmtId="161" xfId="0" applyNumberFormat="1" applyFont="1" applyFill="1" applyBorder="1" applyAlignment="1">
      <alignment horizontal="right" wrapText="1"/>
    </xf>
    <xf fontId="10" fillId="2" borderId="8" numFmtId="161" xfId="0" applyNumberFormat="1" applyFont="1" applyFill="1" applyBorder="1" applyAlignment="1">
      <alignment horizontal="right"/>
    </xf>
    <xf fontId="10" fillId="2" borderId="4" numFmtId="161" xfId="0" applyNumberFormat="1" applyFont="1" applyFill="1" applyBorder="1" applyAlignment="1">
      <alignment horizontal="right"/>
    </xf>
    <xf fontId="6" fillId="2" borderId="0" numFmtId="0" xfId="0" applyFont="1" applyFill="1"/>
    <xf fontId="7" fillId="2" borderId="0" numFmtId="161" xfId="0" applyNumberFormat="1" applyFont="1" applyFill="1"/>
    <xf fontId="11" fillId="2" borderId="0" numFmtId="162" xfId="0" applyNumberFormat="1" applyFont="1" applyFill="1"/>
    <xf fontId="12" fillId="2" borderId="0" numFmtId="0" xfId="0" applyFont="1" applyFill="1"/>
    <xf fontId="6" fillId="2" borderId="12" numFmtId="0" xfId="0" applyFont="1" applyFill="1" applyBorder="1"/>
    <xf fontId="6" fillId="2" borderId="12" numFmtId="161" xfId="0" applyNumberFormat="1" applyFont="1" applyFill="1" applyBorder="1"/>
    <xf fontId="6" fillId="2" borderId="0" numFmtId="0" xfId="0" applyFont="1" applyFill="1" applyAlignment="1">
      <alignment horizontal="center"/>
    </xf>
    <xf fontId="8" fillId="2" borderId="8" numFmtId="0" xfId="0" applyFont="1" applyFill="1" applyBorder="1" applyAlignment="1">
      <alignment horizontal="center" vertical="center" wrapText="1"/>
    </xf>
    <xf fontId="6" fillId="2" borderId="0" numFmtId="161" xfId="0" applyNumberFormat="1" applyFont="1" applyFill="1" applyAlignment="1">
      <alignment horizontal="right"/>
    </xf>
    <xf fontId="6" fillId="2" borderId="4" numFmtId="161" xfId="0" applyNumberFormat="1" applyFont="1" applyFill="1" applyBorder="1" applyAlignment="1">
      <alignment horizontal="right"/>
    </xf>
    <xf fontId="6" fillId="2" borderId="4" numFmtId="161" xfId="0" applyNumberFormat="1" applyFont="1" applyFill="1" applyBorder="1" applyAlignment="1">
      <alignment horizontal="right" wrapText="1"/>
    </xf>
    <xf fontId="6" fillId="2" borderId="13" numFmtId="0" xfId="0" applyFont="1" applyFill="1" applyBorder="1" applyAlignment="1">
      <alignment wrapText="1"/>
    </xf>
    <xf fontId="6" fillId="2" borderId="13" numFmtId="4" xfId="0" applyNumberFormat="1" applyFont="1" applyFill="1" applyBorder="1" applyAlignment="1">
      <alignment wrapText="1"/>
    </xf>
    <xf fontId="11" fillId="2" borderId="0" numFmtId="162" xfId="0" applyNumberFormat="1" applyFont="1" applyFill="1" applyProtection="1"/>
    <xf fontId="6" fillId="2" borderId="13" numFmtId="0" xfId="0" applyFont="1" applyFill="1" applyBorder="1" applyAlignment="1">
      <alignment horizontal="center"/>
    </xf>
    <xf fontId="2" fillId="2" borderId="0" numFmtId="161" xfId="0" applyNumberFormat="1" applyFont="1" applyFill="1"/>
    <xf fontId="7" fillId="2" borderId="0" numFmtId="0" xfId="0" applyFont="1" applyFill="1"/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92D050"/>
    <outlinePr applyStyles="0" summaryBelow="1" summaryRight="1" showOutlineSymbols="1"/>
    <pageSetUpPr autoPageBreaks="1" fitToPage="1"/>
  </sheetPr>
  <sheetViews>
    <sheetView zoomScale="90" workbookViewId="0">
      <selection activeCell="E33" activeCellId="0" sqref="E33"/>
    </sheetView>
  </sheetViews>
  <sheetFormatPr defaultColWidth="9.109375" defaultRowHeight="12.75" customHeight="1"/>
  <cols>
    <col customWidth="1" min="1" max="1" style="1" width="5.33203125"/>
    <col customWidth="1" min="2" max="2" style="2" width="19"/>
    <col customWidth="1" min="3" max="3" style="2" width="13.6640625"/>
    <col customWidth="1" min="4" max="4" style="2" width="18.88671875"/>
    <col customWidth="1" min="5" max="5" style="2" width="17.5546875"/>
    <col customWidth="1" min="6" max="6" style="2" width="15"/>
    <col customWidth="1" min="7" max="7" style="2" width="19.88671875"/>
    <col customWidth="1" min="8" max="8" style="1" width="16.6640625"/>
    <col customWidth="1" min="9" max="9" style="1" width="10.6640625"/>
    <col customWidth="1" min="10" max="246" style="1" width="9.109375"/>
    <col min="247" max="16384" style="1" width="9.109375"/>
  </cols>
  <sheetData>
    <row r="1" ht="60.75" customHeight="1">
      <c r="B1" s="3" t="s">
        <v>0</v>
      </c>
      <c r="C1" s="3"/>
      <c r="D1" s="3"/>
      <c r="E1" s="3"/>
      <c r="F1" s="3"/>
      <c r="G1" s="3"/>
      <c r="H1" s="4"/>
    </row>
    <row r="2" ht="9.75" customHeight="1">
      <c r="B2" s="5"/>
      <c r="C2" s="5"/>
      <c r="D2" s="5"/>
      <c r="E2" s="5"/>
      <c r="F2" s="5"/>
      <c r="G2" s="5"/>
      <c r="H2" s="6"/>
    </row>
    <row r="3" ht="13.199999999999999">
      <c r="B3" s="7"/>
      <c r="C3" s="7"/>
      <c r="D3" s="7"/>
      <c r="E3" s="7"/>
      <c r="F3" s="7"/>
      <c r="G3" s="7"/>
      <c r="H3" s="8" t="s">
        <v>1</v>
      </c>
    </row>
    <row r="4" ht="13.199999999999999">
      <c r="B4" s="7"/>
      <c r="C4" s="7"/>
      <c r="D4" s="7"/>
      <c r="E4" s="7"/>
      <c r="F4" s="7"/>
      <c r="G4" s="7"/>
      <c r="H4" s="8"/>
    </row>
    <row r="5" ht="28.5" customHeight="1">
      <c r="B5" s="9" t="s">
        <v>2</v>
      </c>
      <c r="C5" s="9"/>
      <c r="D5" s="9"/>
      <c r="E5" s="9"/>
      <c r="F5" s="9"/>
      <c r="G5" s="9"/>
      <c r="H5" s="10"/>
    </row>
    <row r="6" ht="14.25">
      <c r="B6" s="11" t="s">
        <v>3</v>
      </c>
      <c r="C6" s="11"/>
      <c r="D6" s="11"/>
      <c r="E6" s="11"/>
      <c r="F6" s="11"/>
      <c r="G6" s="11"/>
      <c r="H6" s="12"/>
    </row>
    <row r="7" ht="33.75" customHeight="1">
      <c r="B7" s="13" t="s">
        <v>4</v>
      </c>
      <c r="C7" s="13"/>
      <c r="D7" s="13"/>
      <c r="E7" s="13"/>
      <c r="F7" s="13"/>
      <c r="G7" s="13"/>
      <c r="H7" s="14"/>
    </row>
    <row r="8" ht="43.5" customHeight="1">
      <c r="B8" s="13"/>
      <c r="C8" s="13"/>
      <c r="D8" s="13"/>
      <c r="E8" s="13"/>
      <c r="F8" s="13"/>
      <c r="G8" s="13"/>
      <c r="H8" s="14"/>
    </row>
    <row r="9" ht="44.25" customHeight="1">
      <c r="B9" s="13" t="s">
        <v>5</v>
      </c>
      <c r="C9" s="13"/>
      <c r="D9" s="13"/>
      <c r="E9" s="13"/>
      <c r="F9" s="13"/>
      <c r="G9" s="13"/>
      <c r="H9" s="14"/>
    </row>
    <row r="10" ht="16.5" customHeight="1">
      <c r="B10" s="11" t="s">
        <v>6</v>
      </c>
      <c r="C10" s="11"/>
      <c r="D10" s="11"/>
      <c r="E10" s="11"/>
      <c r="F10" s="11"/>
      <c r="G10" s="11"/>
      <c r="H10" s="12"/>
    </row>
    <row r="11" ht="14.25">
      <c r="B11" s="11" t="s">
        <v>7</v>
      </c>
      <c r="C11" s="11"/>
      <c r="D11" s="11"/>
      <c r="E11" s="11"/>
      <c r="F11" s="11"/>
      <c r="G11" s="11"/>
      <c r="H11" s="12"/>
    </row>
    <row r="12" ht="13.199999999999999">
      <c r="B12" s="7"/>
      <c r="C12" s="7"/>
      <c r="D12" s="7"/>
      <c r="E12" s="7"/>
      <c r="F12" s="7"/>
      <c r="G12" s="7"/>
      <c r="H12" s="15" t="s">
        <v>8</v>
      </c>
    </row>
    <row r="13" ht="24" customHeight="1">
      <c r="B13" s="16" t="s">
        <v>9</v>
      </c>
      <c r="C13" s="17" t="s">
        <v>10</v>
      </c>
      <c r="D13" s="17" t="s">
        <v>11</v>
      </c>
      <c r="E13" s="18"/>
      <c r="F13" s="16" t="s">
        <v>12</v>
      </c>
      <c r="G13" s="16" t="s">
        <v>13</v>
      </c>
      <c r="H13" s="16" t="s">
        <v>14</v>
      </c>
    </row>
    <row r="14" ht="33.75" customHeight="1">
      <c r="B14" s="19"/>
      <c r="C14" s="20"/>
      <c r="D14" s="21"/>
      <c r="E14" s="22"/>
      <c r="F14" s="20"/>
      <c r="G14" s="23"/>
      <c r="H14" s="23"/>
    </row>
    <row r="15" ht="59.399999999999999" customHeight="1">
      <c r="B15" s="19"/>
      <c r="C15" s="21"/>
      <c r="D15" s="19" t="s">
        <v>15</v>
      </c>
      <c r="E15" s="19" t="s">
        <v>16</v>
      </c>
      <c r="F15" s="24"/>
      <c r="G15" s="20"/>
      <c r="H15" s="24"/>
    </row>
    <row r="16" ht="20.25" customHeight="1">
      <c r="B16" s="25" t="s">
        <v>17</v>
      </c>
      <c r="C16" s="25" t="s">
        <v>18</v>
      </c>
      <c r="D16" s="25" t="s">
        <v>19</v>
      </c>
      <c r="E16" s="25" t="s">
        <v>20</v>
      </c>
      <c r="F16" s="26" t="s">
        <v>21</v>
      </c>
      <c r="G16" s="27" t="s">
        <v>22</v>
      </c>
      <c r="H16" s="25" t="s">
        <v>23</v>
      </c>
    </row>
    <row r="17" ht="13.5" customHeight="1">
      <c r="B17" s="28" t="s">
        <v>24</v>
      </c>
      <c r="C17" s="29">
        <v>2</v>
      </c>
      <c r="D17" s="29">
        <v>2</v>
      </c>
      <c r="E17" s="30">
        <v>0</v>
      </c>
      <c r="F17" s="31">
        <v>1057</v>
      </c>
      <c r="G17" s="32">
        <f t="shared" ref="G17:G25" si="0">ROUNDUP(C17*911.8*0.0039,1)</f>
        <v>7.1999999999999993</v>
      </c>
      <c r="H17" s="33">
        <f t="shared" ref="H17:H26" si="1">F17+G17</f>
        <v>1064.2</v>
      </c>
      <c r="O17" s="34"/>
    </row>
    <row r="18" ht="13.5" customHeight="1">
      <c r="B18" s="28" t="s">
        <v>25</v>
      </c>
      <c r="C18" s="29">
        <v>2</v>
      </c>
      <c r="D18" s="29">
        <v>1</v>
      </c>
      <c r="E18" s="30">
        <v>1</v>
      </c>
      <c r="F18" s="31">
        <v>1585.5</v>
      </c>
      <c r="G18" s="32">
        <f t="shared" si="0"/>
        <v>7.1999999999999993</v>
      </c>
      <c r="H18" s="33">
        <f t="shared" si="1"/>
        <v>1592.7</v>
      </c>
      <c r="O18" s="34"/>
    </row>
    <row r="19" ht="13.5" customHeight="1">
      <c r="B19" s="28" t="s">
        <v>26</v>
      </c>
      <c r="C19" s="29">
        <v>1</v>
      </c>
      <c r="D19" s="29">
        <v>0</v>
      </c>
      <c r="E19" s="30">
        <v>1</v>
      </c>
      <c r="F19" s="31">
        <v>1057</v>
      </c>
      <c r="G19" s="32">
        <f t="shared" si="0"/>
        <v>3.6000000000000001</v>
      </c>
      <c r="H19" s="33">
        <f t="shared" si="1"/>
        <v>1060.5999999999999</v>
      </c>
      <c r="I19" s="35"/>
      <c r="O19" s="34"/>
    </row>
    <row r="20" ht="13.5" customHeight="1">
      <c r="B20" s="28" t="s">
        <v>27</v>
      </c>
      <c r="C20" s="29">
        <v>1</v>
      </c>
      <c r="D20" s="29">
        <v>1</v>
      </c>
      <c r="E20" s="30">
        <v>0</v>
      </c>
      <c r="F20" s="31">
        <v>528.5</v>
      </c>
      <c r="G20" s="32">
        <f t="shared" si="0"/>
        <v>3.6000000000000001</v>
      </c>
      <c r="H20" s="33">
        <f t="shared" si="1"/>
        <v>532.10000000000002</v>
      </c>
      <c r="O20" s="34"/>
    </row>
    <row r="21" ht="13.5" customHeight="1">
      <c r="B21" s="28" t="s">
        <v>28</v>
      </c>
      <c r="C21" s="29">
        <v>1</v>
      </c>
      <c r="D21" s="29">
        <v>1</v>
      </c>
      <c r="E21" s="30">
        <v>0</v>
      </c>
      <c r="F21" s="31">
        <v>528.5</v>
      </c>
      <c r="G21" s="32">
        <f t="shared" si="0"/>
        <v>3.6000000000000001</v>
      </c>
      <c r="H21" s="33">
        <f t="shared" si="1"/>
        <v>532.10000000000002</v>
      </c>
      <c r="O21" s="34"/>
    </row>
    <row r="22" s="36" customFormat="1" ht="13.5" customHeight="1">
      <c r="B22" s="28" t="s">
        <v>29</v>
      </c>
      <c r="C22" s="29">
        <v>1</v>
      </c>
      <c r="D22" s="29">
        <v>1</v>
      </c>
      <c r="E22" s="30">
        <v>0</v>
      </c>
      <c r="F22" s="31">
        <v>528.5</v>
      </c>
      <c r="G22" s="32">
        <f t="shared" si="0"/>
        <v>3.6000000000000001</v>
      </c>
      <c r="H22" s="33">
        <f t="shared" si="1"/>
        <v>532.10000000000002</v>
      </c>
      <c r="J22" s="1"/>
      <c r="K22" s="1"/>
      <c r="L22" s="1"/>
      <c r="N22" s="1"/>
      <c r="O22" s="34"/>
    </row>
    <row r="23" ht="13.199999999999999">
      <c r="B23" s="37" t="s">
        <v>30</v>
      </c>
      <c r="C23" s="38">
        <v>3</v>
      </c>
      <c r="D23" s="38">
        <v>2</v>
      </c>
      <c r="E23" s="30">
        <v>1</v>
      </c>
      <c r="F23" s="39">
        <v>2114</v>
      </c>
      <c r="G23" s="32">
        <f t="shared" si="0"/>
        <v>10.699999999999999</v>
      </c>
      <c r="H23" s="40">
        <f t="shared" si="1"/>
        <v>2124.6999999999998</v>
      </c>
      <c r="O23" s="34"/>
    </row>
    <row r="24" s="41" customFormat="1" ht="13.800000000000001">
      <c r="B24" s="28" t="s">
        <v>31</v>
      </c>
      <c r="C24" s="29">
        <v>1</v>
      </c>
      <c r="D24" s="29">
        <v>1</v>
      </c>
      <c r="E24" s="30">
        <v>0</v>
      </c>
      <c r="F24" s="31">
        <v>528.5</v>
      </c>
      <c r="G24" s="32">
        <f t="shared" si="0"/>
        <v>3.6000000000000001</v>
      </c>
      <c r="H24" s="42">
        <f t="shared" si="1"/>
        <v>532.10000000000002</v>
      </c>
      <c r="J24" s="1"/>
      <c r="K24" s="1"/>
      <c r="L24" s="1"/>
      <c r="N24" s="1"/>
      <c r="O24" s="34"/>
    </row>
    <row r="25" s="43" customFormat="1" ht="13.199999999999999">
      <c r="B25" s="28" t="s">
        <v>32</v>
      </c>
      <c r="C25" s="29">
        <v>5</v>
      </c>
      <c r="D25" s="29">
        <v>4</v>
      </c>
      <c r="E25" s="30">
        <v>1</v>
      </c>
      <c r="F25" s="31">
        <v>3171</v>
      </c>
      <c r="G25" s="32">
        <f t="shared" si="0"/>
        <v>17.800000000000001</v>
      </c>
      <c r="H25" s="33">
        <f t="shared" si="1"/>
        <v>3188.8000000000002</v>
      </c>
      <c r="J25" s="1"/>
      <c r="K25" s="1"/>
      <c r="L25" s="1"/>
      <c r="N25" s="1"/>
      <c r="O25" s="34"/>
    </row>
    <row r="26" s="43" customFormat="1" ht="13.199999999999999">
      <c r="B26" s="28" t="s">
        <v>33</v>
      </c>
      <c r="C26" s="29">
        <v>14</v>
      </c>
      <c r="D26" s="29">
        <v>11</v>
      </c>
      <c r="E26" s="30">
        <v>3</v>
      </c>
      <c r="F26" s="31">
        <v>8984.5</v>
      </c>
      <c r="G26" s="32">
        <f>ROUNDUP(C26*1078.1*0.0039,1)</f>
        <v>58.899999999999999</v>
      </c>
      <c r="H26" s="33">
        <f t="shared" si="1"/>
        <v>9043.3999999999996</v>
      </c>
      <c r="J26" s="1"/>
      <c r="K26" s="1"/>
      <c r="L26" s="1"/>
      <c r="N26" s="1"/>
      <c r="O26" s="34"/>
    </row>
    <row r="27" ht="12.75" customHeight="1">
      <c r="B27" s="44" t="s">
        <v>34</v>
      </c>
      <c r="C27" s="45">
        <f>SUM(C17:C26)</f>
        <v>31</v>
      </c>
      <c r="D27" s="45">
        <f t="shared" ref="D27:E27" si="2">SUM(D17:D26)</f>
        <v>24</v>
      </c>
      <c r="E27" s="45">
        <f t="shared" si="2"/>
        <v>7</v>
      </c>
      <c r="F27" s="46">
        <f>SUM(F17:F26)</f>
        <v>20083</v>
      </c>
      <c r="G27" s="47">
        <f>SUM(G17:G26)</f>
        <v>119.80000000000001</v>
      </c>
      <c r="H27" s="48">
        <f>SUM(H17:H26)</f>
        <v>20202.800000000003</v>
      </c>
      <c r="O27" s="34"/>
    </row>
    <row r="28" ht="13.199999999999999">
      <c r="B28" s="49"/>
      <c r="C28" s="49"/>
      <c r="D28" s="49"/>
      <c r="E28" s="49"/>
      <c r="F28" s="49"/>
      <c r="G28" s="49"/>
      <c r="H28" s="50"/>
    </row>
    <row r="29" ht="14.25">
      <c r="B29" s="43"/>
      <c r="C29" s="1"/>
      <c r="D29" s="1"/>
      <c r="E29" s="1"/>
      <c r="F29" s="51"/>
      <c r="G29" s="51"/>
      <c r="H29" s="52"/>
    </row>
    <row r="30" ht="15">
      <c r="B30" s="53" t="s">
        <v>35</v>
      </c>
      <c r="C30" s="43"/>
      <c r="D30" s="43"/>
      <c r="E30" s="43"/>
      <c r="F30" s="54"/>
      <c r="G30" s="55"/>
      <c r="H30" s="53" t="s">
        <v>36</v>
      </c>
    </row>
    <row r="31" ht="12.75" customHeight="1">
      <c r="B31" s="43"/>
      <c r="C31" s="43"/>
      <c r="D31" s="43"/>
      <c r="E31" s="43"/>
      <c r="F31" s="56" t="s">
        <v>37</v>
      </c>
      <c r="G31" s="56"/>
      <c r="H31" s="43"/>
    </row>
    <row r="32" ht="12.75" customHeight="1">
      <c r="B32" s="1"/>
      <c r="C32" s="1"/>
      <c r="D32" s="1"/>
      <c r="E32" s="1"/>
      <c r="F32" s="1"/>
      <c r="G32" s="1"/>
    </row>
    <row r="33" ht="12.75" customHeight="1">
      <c r="B33" s="1"/>
      <c r="C33" s="1"/>
      <c r="D33" s="1"/>
      <c r="E33" s="1"/>
      <c r="F33" s="1"/>
      <c r="G33" s="1"/>
    </row>
  </sheetData>
  <mergeCells count="11">
    <mergeCell ref="B1:H1"/>
    <mergeCell ref="B5:H5"/>
    <mergeCell ref="B7:H8"/>
    <mergeCell ref="B9:H9"/>
    <mergeCell ref="B13:B15"/>
    <mergeCell ref="C13:C15"/>
    <mergeCell ref="D13:E14"/>
    <mergeCell ref="F13:F15"/>
    <mergeCell ref="G13:G15"/>
    <mergeCell ref="H13:H15"/>
    <mergeCell ref="F31:G31"/>
  </mergeCells>
  <printOptions headings="0" gridLines="0"/>
  <pageMargins left="0" right="0" top="0" bottom="0" header="0" footer="0"/>
  <pageSetup paperSize="9" scale="8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92D050"/>
    <outlinePr applyStyles="0" summaryBelow="1" summaryRight="1" showOutlineSymbols="1"/>
    <pageSetUpPr autoPageBreaks="1" fitToPage="1"/>
  </sheetPr>
  <sheetViews>
    <sheetView topLeftCell="A10" zoomScale="100" workbookViewId="0">
      <selection activeCell="E27" activeCellId="0" sqref="E27"/>
    </sheetView>
  </sheetViews>
  <sheetFormatPr defaultColWidth="9.109375" defaultRowHeight="12.75" customHeight="1"/>
  <cols>
    <col customWidth="1" min="1" max="1" style="1" width="4.109375"/>
    <col customWidth="1" min="2" max="2" style="2" width="19"/>
    <col customWidth="1" min="3" max="3" style="2" width="13.6640625"/>
    <col customWidth="1" min="4" max="4" style="2" width="17.140625"/>
    <col customWidth="1" min="5" max="5" style="2" width="19.6640625"/>
    <col customWidth="1" min="6" max="6" style="2" width="15"/>
    <col customWidth="1" min="7" max="7" style="2" width="19.88671875"/>
    <col customWidth="1" min="8" max="8" style="1" width="16.6640625"/>
    <col customWidth="1" min="9" max="246" style="1" width="9.109375"/>
    <col min="247" max="16384" style="1" width="9.109375"/>
  </cols>
  <sheetData>
    <row r="1" ht="60.75" customHeight="1">
      <c r="B1" s="3" t="s">
        <v>0</v>
      </c>
      <c r="C1" s="3"/>
      <c r="D1" s="3"/>
      <c r="E1" s="3"/>
      <c r="F1" s="3"/>
      <c r="G1" s="3"/>
      <c r="H1" s="4"/>
    </row>
    <row r="2" ht="9.75" customHeight="1">
      <c r="B2" s="5"/>
      <c r="C2" s="5"/>
      <c r="D2" s="5"/>
      <c r="E2" s="5"/>
      <c r="F2" s="5"/>
      <c r="G2" s="5"/>
      <c r="H2" s="6"/>
    </row>
    <row r="3" ht="13.199999999999999">
      <c r="B3" s="7"/>
      <c r="C3" s="7"/>
      <c r="D3" s="7"/>
      <c r="E3" s="7"/>
      <c r="F3" s="7"/>
      <c r="G3" s="7"/>
      <c r="H3" s="8" t="s">
        <v>38</v>
      </c>
    </row>
    <row r="4" ht="13.199999999999999">
      <c r="B4" s="7"/>
      <c r="C4" s="7"/>
      <c r="D4" s="7"/>
      <c r="E4" s="7"/>
      <c r="F4" s="7"/>
      <c r="G4" s="7"/>
      <c r="H4" s="8"/>
    </row>
    <row r="5" ht="28.5" customHeight="1">
      <c r="B5" s="9" t="s">
        <v>2</v>
      </c>
      <c r="C5" s="9"/>
      <c r="D5" s="9"/>
      <c r="E5" s="9"/>
      <c r="F5" s="9"/>
      <c r="G5" s="9"/>
      <c r="H5" s="10"/>
    </row>
    <row r="6" ht="14.25">
      <c r="B6" s="11" t="s">
        <v>3</v>
      </c>
      <c r="C6" s="11"/>
      <c r="D6" s="11"/>
      <c r="E6" s="11"/>
      <c r="F6" s="11"/>
      <c r="G6" s="11"/>
      <c r="H6" s="12"/>
    </row>
    <row r="7" ht="33.75" customHeight="1">
      <c r="B7" s="13" t="s">
        <v>4</v>
      </c>
      <c r="C7" s="13"/>
      <c r="D7" s="13"/>
      <c r="E7" s="13"/>
      <c r="F7" s="13"/>
      <c r="G7" s="13"/>
      <c r="H7" s="14"/>
    </row>
    <row r="8" ht="43.5" customHeight="1">
      <c r="B8" s="13"/>
      <c r="C8" s="13"/>
      <c r="D8" s="13"/>
      <c r="E8" s="13"/>
      <c r="F8" s="13"/>
      <c r="G8" s="13"/>
      <c r="H8" s="14"/>
    </row>
    <row r="9" ht="44.25" customHeight="1">
      <c r="B9" s="13" t="s">
        <v>5</v>
      </c>
      <c r="C9" s="13"/>
      <c r="D9" s="13"/>
      <c r="E9" s="13"/>
      <c r="F9" s="13"/>
      <c r="G9" s="13"/>
      <c r="H9" s="14"/>
    </row>
    <row r="10" ht="16.5" customHeight="1">
      <c r="B10" s="11" t="s">
        <v>6</v>
      </c>
      <c r="C10" s="11"/>
      <c r="D10" s="11"/>
      <c r="E10" s="11"/>
      <c r="F10" s="11"/>
      <c r="G10" s="11"/>
      <c r="H10" s="12"/>
    </row>
    <row r="11" ht="14.25">
      <c r="B11" s="11" t="s">
        <v>7</v>
      </c>
      <c r="C11" s="11"/>
      <c r="D11" s="11"/>
      <c r="E11" s="11"/>
      <c r="F11" s="11"/>
      <c r="G11" s="11"/>
      <c r="H11" s="12"/>
    </row>
    <row r="12" ht="13.199999999999999">
      <c r="B12" s="7"/>
      <c r="C12" s="7"/>
      <c r="D12" s="7"/>
      <c r="E12" s="7"/>
      <c r="F12" s="7"/>
      <c r="G12" s="7"/>
      <c r="H12" s="15" t="s">
        <v>8</v>
      </c>
    </row>
    <row r="13" ht="24" customHeight="1">
      <c r="B13" s="16" t="s">
        <v>9</v>
      </c>
      <c r="C13" s="16" t="s">
        <v>10</v>
      </c>
      <c r="D13" s="17" t="s">
        <v>11</v>
      </c>
      <c r="E13" s="18"/>
      <c r="F13" s="16" t="s">
        <v>12</v>
      </c>
      <c r="G13" s="16" t="s">
        <v>13</v>
      </c>
      <c r="H13" s="16" t="s">
        <v>14</v>
      </c>
    </row>
    <row r="14" ht="33.75" customHeight="1">
      <c r="B14" s="19"/>
      <c r="C14" s="20"/>
      <c r="D14" s="21"/>
      <c r="E14" s="22"/>
      <c r="F14" s="20"/>
      <c r="G14" s="23"/>
      <c r="H14" s="23"/>
    </row>
    <row r="15" ht="48.600000000000001" customHeight="1">
      <c r="B15" s="19"/>
      <c r="C15" s="24"/>
      <c r="D15" s="19" t="s">
        <v>15</v>
      </c>
      <c r="E15" s="19" t="s">
        <v>16</v>
      </c>
      <c r="F15" s="24"/>
      <c r="G15" s="20"/>
      <c r="H15" s="24"/>
    </row>
    <row r="16" ht="20.25" customHeight="1">
      <c r="B16" s="25" t="s">
        <v>17</v>
      </c>
      <c r="C16" s="26" t="s">
        <v>18</v>
      </c>
      <c r="D16" s="25" t="s">
        <v>19</v>
      </c>
      <c r="E16" s="25" t="s">
        <v>20</v>
      </c>
      <c r="F16" s="26" t="s">
        <v>21</v>
      </c>
      <c r="G16" s="27" t="s">
        <v>22</v>
      </c>
      <c r="H16" s="25" t="s">
        <v>23</v>
      </c>
    </row>
    <row r="17" ht="13.5" customHeight="1">
      <c r="B17" s="28" t="s">
        <v>24</v>
      </c>
      <c r="C17" s="29">
        <v>2</v>
      </c>
      <c r="D17" s="29">
        <v>2</v>
      </c>
      <c r="E17" s="30">
        <v>0</v>
      </c>
      <c r="F17" s="32">
        <v>1057</v>
      </c>
      <c r="G17" s="32">
        <f t="shared" ref="G17:G25" si="3">ROUNDUP(C17*980.9*0.0039,1)</f>
        <v>7.6999999999999993</v>
      </c>
      <c r="H17" s="33">
        <f t="shared" ref="H17:H26" si="4">F17+G17</f>
        <v>1064.7</v>
      </c>
    </row>
    <row r="18" ht="13.5" customHeight="1">
      <c r="B18" s="28" t="s">
        <v>25</v>
      </c>
      <c r="C18" s="29">
        <v>2</v>
      </c>
      <c r="D18" s="29">
        <v>1</v>
      </c>
      <c r="E18" s="30">
        <v>1</v>
      </c>
      <c r="F18" s="32">
        <v>1585.5</v>
      </c>
      <c r="G18" s="32">
        <f t="shared" si="3"/>
        <v>7.6999999999999993</v>
      </c>
      <c r="H18" s="33">
        <f t="shared" si="4"/>
        <v>1593.2</v>
      </c>
    </row>
    <row r="19" ht="13.5" customHeight="1">
      <c r="B19" s="28" t="s">
        <v>26</v>
      </c>
      <c r="C19" s="29">
        <v>1</v>
      </c>
      <c r="D19" s="29">
        <v>0</v>
      </c>
      <c r="E19" s="30">
        <v>1</v>
      </c>
      <c r="F19" s="32">
        <v>1057</v>
      </c>
      <c r="G19" s="32">
        <f t="shared" si="3"/>
        <v>3.8999999999999999</v>
      </c>
      <c r="H19" s="33">
        <f t="shared" si="4"/>
        <v>1060.9000000000001</v>
      </c>
    </row>
    <row r="20" ht="13.5" customHeight="1">
      <c r="B20" s="28" t="s">
        <v>27</v>
      </c>
      <c r="C20" s="29">
        <v>1</v>
      </c>
      <c r="D20" s="29">
        <v>1</v>
      </c>
      <c r="E20" s="30">
        <v>0</v>
      </c>
      <c r="F20" s="32">
        <v>528.5</v>
      </c>
      <c r="G20" s="32">
        <f t="shared" si="3"/>
        <v>3.8999999999999999</v>
      </c>
      <c r="H20" s="33">
        <f t="shared" si="4"/>
        <v>532.39999999999998</v>
      </c>
    </row>
    <row r="21" ht="13.5" customHeight="1">
      <c r="B21" s="28" t="s">
        <v>28</v>
      </c>
      <c r="C21" s="29">
        <v>1</v>
      </c>
      <c r="D21" s="29">
        <v>1</v>
      </c>
      <c r="E21" s="30">
        <v>0</v>
      </c>
      <c r="F21" s="32">
        <v>528.5</v>
      </c>
      <c r="G21" s="32">
        <f t="shared" si="3"/>
        <v>3.8999999999999999</v>
      </c>
      <c r="H21" s="33">
        <f t="shared" si="4"/>
        <v>532.39999999999998</v>
      </c>
    </row>
    <row r="22" s="36" customFormat="1" ht="13.5" customHeight="1">
      <c r="B22" s="28" t="s">
        <v>29</v>
      </c>
      <c r="C22" s="29">
        <v>1</v>
      </c>
      <c r="D22" s="29">
        <v>1</v>
      </c>
      <c r="E22" s="30">
        <v>0</v>
      </c>
      <c r="F22" s="32">
        <v>528.5</v>
      </c>
      <c r="G22" s="32">
        <f t="shared" si="3"/>
        <v>3.8999999999999999</v>
      </c>
      <c r="H22" s="33">
        <f t="shared" si="4"/>
        <v>532.39999999999998</v>
      </c>
    </row>
    <row r="23" ht="13.199999999999999">
      <c r="B23" s="37" t="s">
        <v>30</v>
      </c>
      <c r="C23" s="38">
        <v>3</v>
      </c>
      <c r="D23" s="38">
        <v>2</v>
      </c>
      <c r="E23" s="30">
        <v>1</v>
      </c>
      <c r="F23" s="57">
        <v>2114</v>
      </c>
      <c r="G23" s="32">
        <f t="shared" si="3"/>
        <v>11.5</v>
      </c>
      <c r="H23" s="40">
        <f t="shared" si="4"/>
        <v>2125.5</v>
      </c>
    </row>
    <row r="24" s="41" customFormat="1" ht="13.800000000000001">
      <c r="B24" s="28" t="s">
        <v>31</v>
      </c>
      <c r="C24" s="29">
        <v>1</v>
      </c>
      <c r="D24" s="29">
        <v>1</v>
      </c>
      <c r="E24" s="30">
        <v>0</v>
      </c>
      <c r="F24" s="32">
        <v>528.5</v>
      </c>
      <c r="G24" s="32">
        <f t="shared" si="3"/>
        <v>3.8999999999999999</v>
      </c>
      <c r="H24" s="42">
        <f t="shared" si="4"/>
        <v>532.39999999999998</v>
      </c>
    </row>
    <row r="25" s="43" customFormat="1" ht="12">
      <c r="B25" s="28" t="s">
        <v>32</v>
      </c>
      <c r="C25" s="29">
        <v>5</v>
      </c>
      <c r="D25" s="29">
        <v>4</v>
      </c>
      <c r="E25" s="30">
        <v>1</v>
      </c>
      <c r="F25" s="32">
        <v>3171</v>
      </c>
      <c r="G25" s="32">
        <f t="shared" si="3"/>
        <v>19.200000000000003</v>
      </c>
      <c r="H25" s="33">
        <f t="shared" si="4"/>
        <v>3190.1999999999998</v>
      </c>
    </row>
    <row r="26" s="43" customFormat="1" ht="12">
      <c r="B26" s="28" t="s">
        <v>33</v>
      </c>
      <c r="C26" s="29">
        <v>14</v>
      </c>
      <c r="D26" s="29">
        <v>11</v>
      </c>
      <c r="E26" s="30">
        <v>3</v>
      </c>
      <c r="F26" s="32">
        <v>8984.5</v>
      </c>
      <c r="G26" s="32">
        <f>ROUNDUP(C26*1159.8*0.0039,1)</f>
        <v>63.399999999999999</v>
      </c>
      <c r="H26" s="33">
        <f t="shared" si="4"/>
        <v>9047.8999999999996</v>
      </c>
    </row>
    <row r="27" ht="12.75" customHeight="1">
      <c r="B27" s="44" t="s">
        <v>34</v>
      </c>
      <c r="C27" s="45">
        <f>SUM(C17:C26)</f>
        <v>31</v>
      </c>
      <c r="D27" s="45">
        <f t="shared" ref="D27:E27" si="5">SUM(D17:D26)</f>
        <v>24</v>
      </c>
      <c r="E27" s="45">
        <f t="shared" si="5"/>
        <v>7</v>
      </c>
      <c r="F27" s="58">
        <f>SUM(F17:F26)</f>
        <v>20083</v>
      </c>
      <c r="G27" s="58">
        <f>SUM(G17:G26)</f>
        <v>129</v>
      </c>
      <c r="H27" s="59">
        <f>SUM(H17:H26)</f>
        <v>20212</v>
      </c>
    </row>
    <row r="28" ht="13.199999999999999">
      <c r="B28" s="49"/>
      <c r="C28" s="49"/>
      <c r="D28" s="49"/>
      <c r="E28" s="49"/>
      <c r="F28" s="49"/>
      <c r="G28" s="49"/>
      <c r="H28" s="50"/>
    </row>
    <row r="29" ht="14.25">
      <c r="B29" s="60"/>
      <c r="F29" s="61"/>
      <c r="G29" s="61"/>
      <c r="H29" s="62"/>
      <c r="I29" s="2"/>
    </row>
    <row r="30" ht="15">
      <c r="B30" s="63" t="s">
        <v>35</v>
      </c>
      <c r="C30" s="60"/>
      <c r="D30" s="60"/>
      <c r="E30" s="60"/>
      <c r="F30" s="64"/>
      <c r="G30" s="65"/>
      <c r="H30" s="63" t="s">
        <v>36</v>
      </c>
      <c r="I30" s="2"/>
    </row>
    <row r="31" ht="12.75" customHeight="1">
      <c r="B31" s="60"/>
      <c r="C31" s="60"/>
      <c r="D31" s="60"/>
      <c r="E31" s="60"/>
      <c r="F31" s="66" t="s">
        <v>37</v>
      </c>
      <c r="G31" s="66"/>
      <c r="H31" s="60"/>
      <c r="I31" s="2"/>
    </row>
    <row r="32" ht="12.75" customHeight="1">
      <c r="H32" s="2"/>
      <c r="I32" s="2"/>
    </row>
    <row r="33" ht="12.75" customHeight="1">
      <c r="H33" s="2"/>
      <c r="I33" s="2"/>
    </row>
  </sheetData>
  <mergeCells count="11">
    <mergeCell ref="B1:H1"/>
    <mergeCell ref="B5:H5"/>
    <mergeCell ref="B7:H8"/>
    <mergeCell ref="B9:H9"/>
    <mergeCell ref="B13:B15"/>
    <mergeCell ref="C13:C15"/>
    <mergeCell ref="D13:E14"/>
    <mergeCell ref="F13:F15"/>
    <mergeCell ref="G13:G15"/>
    <mergeCell ref="H13:H15"/>
    <mergeCell ref="F31:G31"/>
  </mergeCells>
  <printOptions headings="0" gridLines="0"/>
  <pageMargins left="0" right="0" top="0" bottom="0" header="0" footer="0"/>
  <pageSetup paperSize="9" scale="87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published="0">
    <tabColor rgb="FF92D050"/>
    <outlinePr applyStyles="0" summaryBelow="1" summaryRight="1" showOutlineSymbols="1"/>
    <pageSetUpPr autoPageBreaks="1" fitToPage="1"/>
  </sheetPr>
  <sheetViews>
    <sheetView topLeftCell="A10" zoomScale="100" workbookViewId="0">
      <selection activeCell="L18" activeCellId="0" sqref="L18"/>
    </sheetView>
  </sheetViews>
  <sheetFormatPr defaultColWidth="9.109375" defaultRowHeight="12.75" customHeight="1"/>
  <cols>
    <col customWidth="1" min="1" max="1" style="1" width="3.44140625"/>
    <col customWidth="1" min="2" max="2" style="2" width="19"/>
    <col customWidth="1" min="3" max="3" style="2" width="13.6640625"/>
    <col customWidth="1" min="4" max="4" style="2" width="17.88671875"/>
    <col customWidth="1" min="5" max="5" style="2" width="20.8515625"/>
    <col customWidth="1" min="6" max="6" style="2" width="15"/>
    <col customWidth="1" min="7" max="7" style="2" width="19.88671875"/>
    <col customWidth="1" min="8" max="8" style="1" width="16.6640625"/>
    <col customWidth="1" min="9" max="246" style="1" width="9.109375"/>
    <col min="247" max="16384" style="1" width="9.109375"/>
  </cols>
  <sheetData>
    <row r="1" ht="60.75" customHeight="1">
      <c r="B1" s="3" t="s">
        <v>0</v>
      </c>
      <c r="C1" s="3"/>
      <c r="D1" s="3"/>
      <c r="E1" s="3"/>
      <c r="F1" s="3"/>
      <c r="G1" s="3"/>
      <c r="H1" s="4"/>
    </row>
    <row r="2" ht="9.75" customHeight="1">
      <c r="B2" s="5"/>
      <c r="C2" s="5"/>
      <c r="D2" s="5"/>
      <c r="E2" s="5"/>
      <c r="F2" s="5"/>
      <c r="G2" s="5"/>
      <c r="H2" s="6"/>
    </row>
    <row r="3" ht="13.199999999999999">
      <c r="B3" s="7"/>
      <c r="C3" s="7"/>
      <c r="D3" s="7"/>
      <c r="E3" s="7"/>
      <c r="F3" s="7"/>
      <c r="G3" s="7"/>
      <c r="H3" s="8" t="s">
        <v>39</v>
      </c>
    </row>
    <row r="4" ht="13.199999999999999">
      <c r="B4" s="7"/>
      <c r="C4" s="7"/>
      <c r="D4" s="7"/>
      <c r="E4" s="7"/>
      <c r="F4" s="7"/>
      <c r="G4" s="7"/>
      <c r="H4" s="8"/>
    </row>
    <row r="5" ht="28.5" customHeight="1">
      <c r="B5" s="9" t="s">
        <v>2</v>
      </c>
      <c r="C5" s="9"/>
      <c r="D5" s="9"/>
      <c r="E5" s="9"/>
      <c r="F5" s="9"/>
      <c r="G5" s="9"/>
      <c r="H5" s="10"/>
    </row>
    <row r="6" ht="14.25">
      <c r="B6" s="11" t="s">
        <v>3</v>
      </c>
      <c r="C6" s="11"/>
      <c r="D6" s="11"/>
      <c r="E6" s="11"/>
      <c r="F6" s="11"/>
      <c r="G6" s="11"/>
      <c r="H6" s="12"/>
    </row>
    <row r="7" ht="33.75" customHeight="1">
      <c r="B7" s="13" t="s">
        <v>4</v>
      </c>
      <c r="C7" s="13"/>
      <c r="D7" s="13"/>
      <c r="E7" s="13"/>
      <c r="F7" s="13"/>
      <c r="G7" s="13"/>
      <c r="H7" s="14"/>
    </row>
    <row r="8" ht="43.5" customHeight="1">
      <c r="B8" s="13"/>
      <c r="C8" s="13"/>
      <c r="D8" s="13"/>
      <c r="E8" s="13"/>
      <c r="F8" s="13"/>
      <c r="G8" s="13"/>
      <c r="H8" s="14"/>
    </row>
    <row r="9" ht="44.25" customHeight="1">
      <c r="B9" s="13" t="s">
        <v>5</v>
      </c>
      <c r="C9" s="13"/>
      <c r="D9" s="13"/>
      <c r="E9" s="13"/>
      <c r="F9" s="13"/>
      <c r="G9" s="13"/>
      <c r="H9" s="14"/>
    </row>
    <row r="10" ht="16.5" customHeight="1">
      <c r="B10" s="11" t="s">
        <v>6</v>
      </c>
      <c r="C10" s="11"/>
      <c r="D10" s="11"/>
      <c r="E10" s="11"/>
      <c r="F10" s="11"/>
      <c r="G10" s="11"/>
      <c r="H10" s="12"/>
    </row>
    <row r="11" ht="14.25">
      <c r="B11" s="11" t="s">
        <v>7</v>
      </c>
      <c r="C11" s="11"/>
      <c r="D11" s="11"/>
      <c r="E11" s="11"/>
      <c r="F11" s="11"/>
      <c r="G11" s="11"/>
      <c r="H11" s="12"/>
    </row>
    <row r="12" ht="13.199999999999999">
      <c r="B12" s="7"/>
      <c r="C12" s="7"/>
      <c r="D12" s="7"/>
      <c r="E12" s="7"/>
      <c r="F12" s="7"/>
      <c r="G12" s="7"/>
      <c r="H12" s="15" t="s">
        <v>8</v>
      </c>
    </row>
    <row r="13" ht="24" customHeight="1">
      <c r="B13" s="19" t="s">
        <v>9</v>
      </c>
      <c r="C13" s="16" t="s">
        <v>10</v>
      </c>
      <c r="D13" s="17" t="s">
        <v>11</v>
      </c>
      <c r="E13" s="18"/>
      <c r="F13" s="16" t="s">
        <v>12</v>
      </c>
      <c r="G13" s="16" t="s">
        <v>13</v>
      </c>
      <c r="H13" s="16" t="s">
        <v>14</v>
      </c>
    </row>
    <row r="14" ht="33.75" customHeight="1">
      <c r="B14" s="19"/>
      <c r="C14" s="23"/>
      <c r="D14" s="21"/>
      <c r="E14" s="22"/>
      <c r="F14" s="23"/>
      <c r="G14" s="23"/>
      <c r="H14" s="23"/>
    </row>
    <row r="15" ht="46.200000000000003" customHeight="1">
      <c r="B15" s="19"/>
      <c r="C15" s="24"/>
      <c r="D15" s="19" t="s">
        <v>15</v>
      </c>
      <c r="E15" s="19" t="s">
        <v>16</v>
      </c>
      <c r="F15" s="24"/>
      <c r="G15" s="24"/>
      <c r="H15" s="24"/>
    </row>
    <row r="16" ht="20.25" customHeight="1">
      <c r="B16" s="25" t="s">
        <v>17</v>
      </c>
      <c r="C16" s="67" t="s">
        <v>18</v>
      </c>
      <c r="D16" s="25" t="s">
        <v>19</v>
      </c>
      <c r="E16" s="25" t="s">
        <v>20</v>
      </c>
      <c r="F16" s="67" t="s">
        <v>21</v>
      </c>
      <c r="G16" s="25" t="s">
        <v>22</v>
      </c>
      <c r="H16" s="67" t="s">
        <v>23</v>
      </c>
    </row>
    <row r="17" ht="13.5" customHeight="1">
      <c r="B17" s="28" t="s">
        <v>24</v>
      </c>
      <c r="C17" s="29">
        <v>2</v>
      </c>
      <c r="D17" s="29">
        <v>2</v>
      </c>
      <c r="E17" s="30">
        <v>0</v>
      </c>
      <c r="F17" s="68">
        <v>1057</v>
      </c>
      <c r="G17" s="69">
        <f t="shared" ref="G17:G25" si="6">ROUNDUP(C17*1057.4*0.0039,1)</f>
        <v>8.2999999999999989</v>
      </c>
      <c r="H17" s="69">
        <f t="shared" ref="H17:H26" si="7">F17+G17</f>
        <v>1065.3</v>
      </c>
    </row>
    <row r="18" ht="13.5" customHeight="1">
      <c r="B18" s="28" t="s">
        <v>25</v>
      </c>
      <c r="C18" s="29">
        <v>2</v>
      </c>
      <c r="D18" s="29">
        <v>1</v>
      </c>
      <c r="E18" s="30">
        <v>1</v>
      </c>
      <c r="F18" s="69">
        <v>1585.5</v>
      </c>
      <c r="G18" s="69">
        <f t="shared" si="6"/>
        <v>8.2999999999999989</v>
      </c>
      <c r="H18" s="69">
        <f t="shared" si="7"/>
        <v>1593.8</v>
      </c>
    </row>
    <row r="19" ht="13.5" customHeight="1">
      <c r="B19" s="28" t="s">
        <v>26</v>
      </c>
      <c r="C19" s="29">
        <v>1</v>
      </c>
      <c r="D19" s="29">
        <v>0</v>
      </c>
      <c r="E19" s="30">
        <v>1</v>
      </c>
      <c r="F19" s="68">
        <v>1057</v>
      </c>
      <c r="G19" s="69">
        <f t="shared" si="6"/>
        <v>4.1999999999999993</v>
      </c>
      <c r="H19" s="69">
        <f t="shared" si="7"/>
        <v>1061.2</v>
      </c>
    </row>
    <row r="20" ht="13.5" customHeight="1">
      <c r="B20" s="28" t="s">
        <v>27</v>
      </c>
      <c r="C20" s="29">
        <v>1</v>
      </c>
      <c r="D20" s="29">
        <v>1</v>
      </c>
      <c r="E20" s="30">
        <v>0</v>
      </c>
      <c r="F20" s="69">
        <v>528.5</v>
      </c>
      <c r="G20" s="69">
        <f t="shared" si="6"/>
        <v>4.1999999999999993</v>
      </c>
      <c r="H20" s="69">
        <f t="shared" si="7"/>
        <v>532.70000000000005</v>
      </c>
    </row>
    <row r="21" ht="13.5" customHeight="1">
      <c r="B21" s="28" t="s">
        <v>28</v>
      </c>
      <c r="C21" s="29">
        <v>1</v>
      </c>
      <c r="D21" s="29">
        <v>1</v>
      </c>
      <c r="E21" s="30">
        <v>0</v>
      </c>
      <c r="F21" s="68">
        <v>528.5</v>
      </c>
      <c r="G21" s="69">
        <f t="shared" si="6"/>
        <v>4.1999999999999993</v>
      </c>
      <c r="H21" s="69">
        <f t="shared" si="7"/>
        <v>532.70000000000005</v>
      </c>
    </row>
    <row r="22" ht="13.5" customHeight="1">
      <c r="B22" s="28" t="s">
        <v>29</v>
      </c>
      <c r="C22" s="29">
        <v>1</v>
      </c>
      <c r="D22" s="29">
        <v>1</v>
      </c>
      <c r="E22" s="30">
        <v>0</v>
      </c>
      <c r="F22" s="69">
        <v>528.5</v>
      </c>
      <c r="G22" s="69">
        <f t="shared" si="6"/>
        <v>4.1999999999999993</v>
      </c>
      <c r="H22" s="69">
        <f t="shared" si="7"/>
        <v>532.70000000000005</v>
      </c>
    </row>
    <row r="23" ht="13.5" customHeight="1">
      <c r="B23" s="28" t="s">
        <v>30</v>
      </c>
      <c r="C23" s="29">
        <v>3</v>
      </c>
      <c r="D23" s="38">
        <v>2</v>
      </c>
      <c r="E23" s="30">
        <v>1</v>
      </c>
      <c r="F23" s="70">
        <v>2114</v>
      </c>
      <c r="G23" s="69">
        <f t="shared" si="6"/>
        <v>12.4</v>
      </c>
      <c r="H23" s="69">
        <f t="shared" si="7"/>
        <v>2126.4000000000001</v>
      </c>
    </row>
    <row r="24" ht="13.5" customHeight="1">
      <c r="B24" s="28" t="s">
        <v>31</v>
      </c>
      <c r="C24" s="29">
        <v>1</v>
      </c>
      <c r="D24" s="29">
        <v>1</v>
      </c>
      <c r="E24" s="30">
        <v>0</v>
      </c>
      <c r="F24" s="69">
        <v>528.5</v>
      </c>
      <c r="G24" s="69">
        <f t="shared" si="6"/>
        <v>4.1999999999999993</v>
      </c>
      <c r="H24" s="69">
        <f t="shared" si="7"/>
        <v>532.70000000000005</v>
      </c>
    </row>
    <row r="25" ht="13.5" customHeight="1">
      <c r="B25" s="28" t="s">
        <v>32</v>
      </c>
      <c r="C25" s="29">
        <v>5</v>
      </c>
      <c r="D25" s="29">
        <v>4</v>
      </c>
      <c r="E25" s="30">
        <v>1</v>
      </c>
      <c r="F25" s="69">
        <v>3171</v>
      </c>
      <c r="G25" s="69">
        <f t="shared" si="6"/>
        <v>20.700000000000003</v>
      </c>
      <c r="H25" s="69">
        <f t="shared" si="7"/>
        <v>3191.6999999999998</v>
      </c>
    </row>
    <row r="26" ht="13.5" customHeight="1">
      <c r="B26" s="28" t="s">
        <v>33</v>
      </c>
      <c r="C26" s="29">
        <v>14</v>
      </c>
      <c r="D26" s="29">
        <v>11</v>
      </c>
      <c r="E26" s="30">
        <v>3</v>
      </c>
      <c r="F26" s="69">
        <v>8984.5</v>
      </c>
      <c r="G26" s="69">
        <f>ROUNDUP(C26*1250.3*0.0039,1)</f>
        <v>68.299999999999997</v>
      </c>
      <c r="H26" s="69">
        <f t="shared" si="7"/>
        <v>9052.7999999999993</v>
      </c>
    </row>
    <row r="27" s="36" customFormat="1" ht="13.5" customHeight="1">
      <c r="B27" s="44" t="s">
        <v>34</v>
      </c>
      <c r="C27" s="45">
        <f>SUM(C17:C26)</f>
        <v>31</v>
      </c>
      <c r="D27" s="45">
        <f t="shared" ref="D27:E27" si="8">SUM(D17:D26)</f>
        <v>24</v>
      </c>
      <c r="E27" s="45">
        <f t="shared" si="8"/>
        <v>7</v>
      </c>
      <c r="F27" s="59">
        <f>SUM(F17:F26)</f>
        <v>20083</v>
      </c>
      <c r="G27" s="59">
        <f>SUM(G17:G26)</f>
        <v>139</v>
      </c>
      <c r="H27" s="59">
        <f>SUM(H17:H26)</f>
        <v>20222</v>
      </c>
    </row>
    <row r="28" ht="24.75" customHeight="1">
      <c r="B28" s="71"/>
      <c r="C28" s="71"/>
      <c r="D28" s="71"/>
      <c r="E28" s="71"/>
      <c r="F28" s="71"/>
      <c r="G28" s="71"/>
      <c r="H28" s="72"/>
    </row>
    <row r="29" s="41" customFormat="1" ht="13.800000000000001">
      <c r="B29" s="60"/>
      <c r="C29" s="2"/>
      <c r="D29" s="2"/>
      <c r="E29" s="2"/>
      <c r="F29" s="61"/>
      <c r="G29" s="61"/>
      <c r="H29" s="73"/>
    </row>
    <row r="30" s="43" customFormat="1" ht="15">
      <c r="B30" s="63" t="s">
        <v>35</v>
      </c>
      <c r="C30" s="60"/>
      <c r="D30" s="60"/>
      <c r="E30" s="60"/>
      <c r="F30" s="64"/>
      <c r="G30" s="65"/>
      <c r="H30" s="63" t="s">
        <v>36</v>
      </c>
    </row>
    <row r="31" s="43" customFormat="1" ht="12">
      <c r="B31" s="60"/>
      <c r="C31" s="60"/>
      <c r="D31" s="60"/>
      <c r="E31" s="60"/>
      <c r="F31" s="74" t="s">
        <v>37</v>
      </c>
      <c r="G31" s="74"/>
      <c r="H31" s="60"/>
    </row>
    <row r="32" ht="12.75" customHeight="1">
      <c r="H32" s="2"/>
    </row>
    <row r="33" ht="13.199999999999999">
      <c r="C33" s="60"/>
      <c r="D33" s="60"/>
      <c r="H33" s="75"/>
    </row>
    <row r="34" ht="13.199999999999999">
      <c r="G34" s="75"/>
      <c r="H34" s="2"/>
    </row>
    <row r="35" ht="14.25">
      <c r="C35" s="76"/>
      <c r="D35" s="76"/>
    </row>
  </sheetData>
  <mergeCells count="11">
    <mergeCell ref="B1:H1"/>
    <mergeCell ref="B5:H5"/>
    <mergeCell ref="B7:H8"/>
    <mergeCell ref="B9:H9"/>
    <mergeCell ref="B13:B15"/>
    <mergeCell ref="C13:C15"/>
    <mergeCell ref="D13:E14"/>
    <mergeCell ref="F13:F15"/>
    <mergeCell ref="G13:G15"/>
    <mergeCell ref="H13:H15"/>
    <mergeCell ref="F31:G31"/>
  </mergeCells>
  <printOptions headings="0" gridLines="0"/>
  <pageMargins left="0" right="0" top="0" bottom="0" header="0" footer="0"/>
  <pageSetup paperSize="9" scale="86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dtsr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Abaa</dc:creator>
  <cp:revision>18</cp:revision>
  <dcterms:created xsi:type="dcterms:W3CDTF">2011-09-09T05:16:00Z</dcterms:created>
  <dcterms:modified xsi:type="dcterms:W3CDTF">2025-10-20T01:09:05Z</dcterms:modified>
  <cp:version>983040</cp:version>
</cp:coreProperties>
</file>